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ollar Energy Saving Loan and Planning Section\State Energy Program\Working Folders\Laura Malan\4  ALL GRANTS\5  GRID RESILIENCE\Subawared Application drafts\"/>
    </mc:Choice>
  </mc:AlternateContent>
  <xr:revisionPtr revIDLastSave="0" documentId="8_{D7DA6480-A6E2-45C0-98B0-F723693E9582}" xr6:coauthVersionLast="47" xr6:coauthVersionMax="47" xr10:uidLastSave="{00000000-0000-0000-0000-000000000000}"/>
  <bookViews>
    <workbookView xWindow="28680" yWindow="-120" windowWidth="29040" windowHeight="15840" xr2:uid="{A39404BE-5933-43F5-95E0-75D93D247B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9" i="1" s="1"/>
  <c r="C20" i="1"/>
  <c r="C23" i="1" s="1"/>
  <c r="C24" i="1" l="1"/>
  <c r="C25" i="1" s="1"/>
  <c r="C10" i="1"/>
  <c r="C11" i="1" s="1"/>
  <c r="D23" i="1"/>
  <c r="D9" i="1" l="1"/>
</calcChain>
</file>

<file path=xl/sharedStrings.xml><?xml version="1.0" encoding="utf-8"?>
<sst xmlns="http://schemas.openxmlformats.org/spreadsheetml/2006/main" count="27" uniqueCount="20">
  <si>
    <t>Total Project Cost</t>
  </si>
  <si>
    <t>Maximum Grant Amount</t>
  </si>
  <si>
    <t>Required Minimum Cost Match</t>
  </si>
  <si>
    <t>sales of 4,000,000 Mwh or less a year</t>
  </si>
  <si>
    <t>sales of more than 4,000,000 MWh a year</t>
  </si>
  <si>
    <r>
      <t xml:space="preserve">Match Requirement 48.33% of </t>
    </r>
    <r>
      <rPr>
        <b/>
        <sz val="14"/>
        <color theme="1"/>
        <rFont val="Calibri"/>
        <family val="2"/>
        <scheme val="minor"/>
      </rPr>
      <t>Grant</t>
    </r>
  </si>
  <si>
    <r>
      <t xml:space="preserve">Match Requirement 115% of </t>
    </r>
    <r>
      <rPr>
        <b/>
        <sz val="14"/>
        <color theme="1"/>
        <rFont val="Calibri"/>
        <family val="2"/>
        <scheme val="minor"/>
      </rPr>
      <t>Grant</t>
    </r>
  </si>
  <si>
    <t>maximum grant for any project over $2,966,600 is $2,000,000</t>
  </si>
  <si>
    <t>maximum grant for any project over $4,300,000 is $2,000,000</t>
  </si>
  <si>
    <t>Percentage check</t>
  </si>
  <si>
    <t xml:space="preserve">Additional Recipient Cost Share </t>
  </si>
  <si>
    <t>Total</t>
  </si>
  <si>
    <t>Instructions</t>
  </si>
  <si>
    <t>Minimum Recipient Cost</t>
  </si>
  <si>
    <t>1.    Use the Calculator that corresponds to your Utility</t>
  </si>
  <si>
    <t>3.    Total Mimimum Recipient Cost will be the amount required to be funded by your Utility.</t>
  </si>
  <si>
    <t>Small Utility Calculator</t>
  </si>
  <si>
    <t>Large Utility Calculator</t>
  </si>
  <si>
    <t xml:space="preserve">    </t>
  </si>
  <si>
    <t>2.    Enter the Total Project Cost in the green shaded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</si>
</sst>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2" fontId="0" fillId="0" borderId="0" xfId="0" applyNumberFormat="1"/>
    <xf numFmtId="0" fontId="1" fillId="0" borderId="0" xfId="0" applyFont="1"/>
    <xf numFmtId="44" fontId="0" fillId="0" borderId="0" xfId="0" applyNumberFormat="1"/>
    <xf numFmtId="10" fontId="0" fillId="0" borderId="0" xfId="0" applyNumberFormat="1"/>
    <xf numFmtId="0" fontId="0" fillId="0" borderId="0" xfId="0" applyBorder="1"/>
    <xf numFmtId="0" fontId="0" fillId="0" borderId="6" xfId="0" applyBorder="1"/>
    <xf numFmtId="0" fontId="0" fillId="0" borderId="5" xfId="0" applyBorder="1"/>
    <xf numFmtId="44" fontId="0" fillId="0" borderId="6" xfId="0" applyNumberFormat="1" applyBorder="1"/>
    <xf numFmtId="10" fontId="0" fillId="0" borderId="6" xfId="0" applyNumberFormat="1" applyBorder="1"/>
    <xf numFmtId="0" fontId="1" fillId="0" borderId="7" xfId="0" applyFont="1" applyBorder="1"/>
    <xf numFmtId="42" fontId="0" fillId="0" borderId="8" xfId="0" applyNumberFormat="1" applyBorder="1"/>
    <xf numFmtId="0" fontId="0" fillId="0" borderId="9" xfId="0" applyBorder="1"/>
    <xf numFmtId="42" fontId="0" fillId="0" borderId="14" xfId="0" applyNumberFormat="1" applyFill="1" applyBorder="1" applyProtection="1"/>
    <xf numFmtId="42" fontId="0" fillId="0" borderId="17" xfId="0" applyNumberFormat="1" applyFill="1" applyBorder="1" applyProtection="1"/>
    <xf numFmtId="0" fontId="0" fillId="0" borderId="6" xfId="0" applyBorder="1" applyAlignment="1">
      <alignment horizontal="center" vertical="center"/>
    </xf>
    <xf numFmtId="0" fontId="2" fillId="0" borderId="5" xfId="0" applyFont="1" applyBorder="1"/>
    <xf numFmtId="0" fontId="2" fillId="0" borderId="11" xfId="0" applyFont="1" applyBorder="1" applyAlignment="1">
      <alignment horizontal="left"/>
    </xf>
    <xf numFmtId="42" fontId="2" fillId="2" borderId="1" xfId="0" applyNumberFormat="1" applyFont="1" applyFill="1" applyBorder="1" applyProtection="1"/>
    <xf numFmtId="42" fontId="2" fillId="2" borderId="1" xfId="0" applyNumberFormat="1" applyFont="1" applyFill="1" applyBorder="1"/>
    <xf numFmtId="42" fontId="2" fillId="2" borderId="15" xfId="0" applyNumberFormat="1" applyFont="1" applyFill="1" applyBorder="1"/>
    <xf numFmtId="42" fontId="2" fillId="0" borderId="14" xfId="0" applyNumberFormat="1" applyFont="1" applyFill="1" applyBorder="1" applyProtection="1"/>
    <xf numFmtId="42" fontId="2" fillId="0" borderId="17" xfId="0" applyNumberFormat="1" applyFont="1" applyFill="1" applyBorder="1" applyProtection="1"/>
    <xf numFmtId="0" fontId="4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0" fillId="3" borderId="0" xfId="0" applyFill="1"/>
    <xf numFmtId="0" fontId="6" fillId="0" borderId="5" xfId="0" applyFont="1" applyBorder="1"/>
    <xf numFmtId="42" fontId="2" fillId="4" borderId="10" xfId="0" applyNumberFormat="1" applyFont="1" applyFill="1" applyBorder="1" applyProtection="1">
      <protection locked="0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37D70-77DC-44A7-9089-B2A2E9D016F7}">
  <dimension ref="A1:F33"/>
  <sheetViews>
    <sheetView tabSelected="1" workbookViewId="0">
      <selection activeCell="F1" sqref="F1"/>
    </sheetView>
  </sheetViews>
  <sheetFormatPr defaultRowHeight="15" x14ac:dyDescent="0.25"/>
  <cols>
    <col min="1" max="1" width="8.140625" customWidth="1"/>
    <col min="2" max="2" width="40.28515625" customWidth="1"/>
    <col min="3" max="3" width="26.42578125" customWidth="1"/>
    <col min="4" max="5" width="17.42578125" customWidth="1"/>
    <col min="6" max="6" width="93.7109375" bestFit="1" customWidth="1"/>
    <col min="7" max="7" width="25.42578125" customWidth="1"/>
    <col min="8" max="8" width="18" customWidth="1"/>
  </cols>
  <sheetData>
    <row r="1" spans="1:6" ht="19.5" thickTop="1" x14ac:dyDescent="0.3">
      <c r="B1" s="32" t="s">
        <v>16</v>
      </c>
      <c r="C1" s="33"/>
      <c r="D1" s="34"/>
    </row>
    <row r="2" spans="1:6" ht="12.75" customHeight="1" thickBot="1" x14ac:dyDescent="0.3">
      <c r="B2" s="35" t="s">
        <v>3</v>
      </c>
      <c r="C2" s="36"/>
      <c r="D2" s="37"/>
    </row>
    <row r="3" spans="1:6" ht="19.5" thickBot="1" x14ac:dyDescent="0.35">
      <c r="B3" s="38" t="s">
        <v>5</v>
      </c>
      <c r="C3" s="39"/>
      <c r="D3" s="40"/>
      <c r="F3" s="27" t="s">
        <v>12</v>
      </c>
    </row>
    <row r="4" spans="1:6" ht="19.5" thickBot="1" x14ac:dyDescent="0.35">
      <c r="B4" s="16" t="s">
        <v>0</v>
      </c>
      <c r="C4" s="30"/>
      <c r="D4" s="15"/>
      <c r="F4" s="28" t="s">
        <v>14</v>
      </c>
    </row>
    <row r="5" spans="1:6" x14ac:dyDescent="0.25">
      <c r="B5" s="7"/>
      <c r="C5" s="5"/>
      <c r="D5" s="6"/>
      <c r="F5" s="28" t="s">
        <v>19</v>
      </c>
    </row>
    <row r="6" spans="1:6" ht="18.75" x14ac:dyDescent="0.3">
      <c r="B6" s="29" t="s">
        <v>1</v>
      </c>
      <c r="C6" s="18">
        <f>ROUND(MIN(C4/1.4833,2000000),2)</f>
        <v>0</v>
      </c>
      <c r="D6" s="8"/>
      <c r="E6" s="3"/>
      <c r="F6" s="28" t="s">
        <v>15</v>
      </c>
    </row>
    <row r="7" spans="1:6" ht="15.75" thickBot="1" x14ac:dyDescent="0.3">
      <c r="B7" s="7"/>
      <c r="C7" s="13"/>
      <c r="D7" s="8"/>
      <c r="E7" s="3"/>
      <c r="F7" s="28" t="s">
        <v>18</v>
      </c>
    </row>
    <row r="8" spans="1:6" ht="18.75" x14ac:dyDescent="0.3">
      <c r="B8" s="17" t="s">
        <v>13</v>
      </c>
      <c r="C8" s="14"/>
      <c r="D8" s="25" t="s">
        <v>9</v>
      </c>
      <c r="E8" s="3"/>
    </row>
    <row r="9" spans="1:6" ht="18.75" x14ac:dyDescent="0.3">
      <c r="B9" s="23" t="s">
        <v>2</v>
      </c>
      <c r="C9" s="19">
        <f>ROUND(+C6*0.4833,2)</f>
        <v>0</v>
      </c>
      <c r="D9" s="26" t="e">
        <f>+C9/C6</f>
        <v>#DIV/0!</v>
      </c>
      <c r="E9" s="4"/>
    </row>
    <row r="10" spans="1:6" ht="18" customHeight="1" x14ac:dyDescent="0.3">
      <c r="B10" s="23" t="s">
        <v>10</v>
      </c>
      <c r="C10" s="20">
        <f>ROUND(+MAX(0,C4-C6-C9),2)</f>
        <v>0</v>
      </c>
      <c r="D10" s="9"/>
      <c r="E10" s="4"/>
    </row>
    <row r="11" spans="1:6" ht="18" customHeight="1" x14ac:dyDescent="0.3">
      <c r="B11" s="24" t="s">
        <v>11</v>
      </c>
      <c r="C11" s="19">
        <f>+C10+C9</f>
        <v>0</v>
      </c>
      <c r="D11" s="9"/>
      <c r="E11" s="4"/>
    </row>
    <row r="12" spans="1:6" ht="15.75" thickBot="1" x14ac:dyDescent="0.3">
      <c r="A12" s="2"/>
      <c r="B12" s="10"/>
      <c r="C12" s="11"/>
      <c r="D12" s="12"/>
    </row>
    <row r="13" spans="1:6" ht="16.5" thickTop="1" x14ac:dyDescent="0.25">
      <c r="B13" s="31" t="s">
        <v>7</v>
      </c>
      <c r="C13" s="31"/>
      <c r="D13" s="31"/>
    </row>
    <row r="14" spans="1:6" ht="34.5" customHeight="1" thickBot="1" x14ac:dyDescent="0.3"/>
    <row r="15" spans="1:6" ht="19.5" thickTop="1" x14ac:dyDescent="0.3">
      <c r="B15" s="32" t="s">
        <v>17</v>
      </c>
      <c r="C15" s="33"/>
      <c r="D15" s="34"/>
      <c r="E15" s="1"/>
    </row>
    <row r="16" spans="1:6" ht="12.75" customHeight="1" thickBot="1" x14ac:dyDescent="0.3">
      <c r="B16" s="35" t="s">
        <v>4</v>
      </c>
      <c r="C16" s="36"/>
      <c r="D16" s="37"/>
      <c r="E16" s="1"/>
    </row>
    <row r="17" spans="2:5" ht="19.5" thickBot="1" x14ac:dyDescent="0.35">
      <c r="B17" s="38" t="s">
        <v>6</v>
      </c>
      <c r="C17" s="39"/>
      <c r="D17" s="40"/>
      <c r="E17" s="1"/>
    </row>
    <row r="18" spans="2:5" ht="19.5" thickBot="1" x14ac:dyDescent="0.35">
      <c r="B18" s="16" t="s">
        <v>0</v>
      </c>
      <c r="C18" s="30"/>
      <c r="D18" s="15"/>
      <c r="E18" s="1"/>
    </row>
    <row r="19" spans="2:5" x14ac:dyDescent="0.25">
      <c r="B19" s="7"/>
      <c r="C19" s="5"/>
      <c r="D19" s="6"/>
      <c r="E19" s="1"/>
    </row>
    <row r="20" spans="2:5" ht="18.75" x14ac:dyDescent="0.3">
      <c r="B20" s="29" t="s">
        <v>1</v>
      </c>
      <c r="C20" s="18">
        <f>ROUND(MIN(C18/2.15,2000000),2)</f>
        <v>0</v>
      </c>
      <c r="D20" s="6"/>
      <c r="E20" s="1"/>
    </row>
    <row r="21" spans="2:5" ht="19.5" thickBot="1" x14ac:dyDescent="0.35">
      <c r="B21" s="7"/>
      <c r="C21" s="21"/>
      <c r="D21" s="8"/>
      <c r="E21" s="3"/>
    </row>
    <row r="22" spans="2:5" ht="18.75" x14ac:dyDescent="0.3">
      <c r="B22" s="17" t="s">
        <v>13</v>
      </c>
      <c r="C22" s="22"/>
      <c r="D22" s="25" t="s">
        <v>9</v>
      </c>
      <c r="E22" s="3"/>
    </row>
    <row r="23" spans="2:5" ht="18" customHeight="1" x14ac:dyDescent="0.3">
      <c r="B23" s="23" t="s">
        <v>2</v>
      </c>
      <c r="C23" s="19">
        <f>ROUND(+C20*1.15,2)</f>
        <v>0</v>
      </c>
      <c r="D23" s="26" t="e">
        <f>+C23/C20</f>
        <v>#DIV/0!</v>
      </c>
      <c r="E23" s="4"/>
    </row>
    <row r="24" spans="2:5" ht="18" customHeight="1" x14ac:dyDescent="0.3">
      <c r="B24" s="23" t="s">
        <v>10</v>
      </c>
      <c r="C24" s="20">
        <f>ROUND(+MAX(0,C18-C20-C23),2)</f>
        <v>0</v>
      </c>
      <c r="D24" s="9"/>
      <c r="E24" s="4"/>
    </row>
    <row r="25" spans="2:5" ht="18.75" x14ac:dyDescent="0.3">
      <c r="B25" s="24" t="s">
        <v>11</v>
      </c>
      <c r="C25" s="19">
        <f>+C24+C23</f>
        <v>0</v>
      </c>
      <c r="D25" s="9"/>
      <c r="E25" s="4"/>
    </row>
    <row r="26" spans="2:5" ht="15.75" thickBot="1" x14ac:dyDescent="0.3">
      <c r="B26" s="10"/>
      <c r="C26" s="11"/>
      <c r="D26" s="12"/>
      <c r="E26" s="1"/>
    </row>
    <row r="27" spans="2:5" ht="16.5" thickTop="1" x14ac:dyDescent="0.25">
      <c r="B27" s="31" t="s">
        <v>8</v>
      </c>
      <c r="C27" s="31"/>
      <c r="D27" s="31"/>
      <c r="E27" s="1"/>
    </row>
    <row r="28" spans="2:5" x14ac:dyDescent="0.25">
      <c r="C28" s="1"/>
      <c r="D28" s="1"/>
      <c r="E28" s="1"/>
    </row>
    <row r="29" spans="2:5" x14ac:dyDescent="0.25">
      <c r="C29" s="1"/>
      <c r="D29" s="1"/>
      <c r="E29" s="1"/>
    </row>
    <row r="30" spans="2:5" x14ac:dyDescent="0.25">
      <c r="C30" s="1"/>
      <c r="D30" s="1"/>
      <c r="E30" s="1"/>
    </row>
    <row r="31" spans="2:5" x14ac:dyDescent="0.25">
      <c r="C31" s="1"/>
      <c r="D31" s="1"/>
      <c r="E31" s="1"/>
    </row>
    <row r="32" spans="2:5" x14ac:dyDescent="0.25">
      <c r="C32" s="1"/>
      <c r="D32" s="1"/>
      <c r="E32" s="1"/>
    </row>
    <row r="33" spans="3:3" x14ac:dyDescent="0.25">
      <c r="C33" s="1"/>
    </row>
  </sheetData>
  <sheetProtection algorithmName="SHA-512" hashValue="AOTQ30MqifxC+CYdRZ+l6sfBAbMaOrJiOGC1ljz0hs9gzzsHSNenMSNXZecvQ1rlGkj4JOyr7MzAD+ZYM8sGqg==" saltValue="AYjrz3+bUxf25ZG6dm9N7A==" spinCount="100000" sheet="1" objects="1" scenarios="1"/>
  <mergeCells count="8">
    <mergeCell ref="B13:D13"/>
    <mergeCell ref="B27:D27"/>
    <mergeCell ref="B1:D1"/>
    <mergeCell ref="B2:D2"/>
    <mergeCell ref="B3:D3"/>
    <mergeCell ref="B15:D15"/>
    <mergeCell ref="B16:D16"/>
    <mergeCell ref="B17:D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Malan, Laura</dc:creator>
  <cp:lastModifiedBy>Malan, Laura</cp:lastModifiedBy>
  <dcterms:created xsi:type="dcterms:W3CDTF">2023-12-20T18:54:17Z</dcterms:created>
  <dcterms:modified xsi:type="dcterms:W3CDTF">2024-01-10T17:37:53Z</dcterms:modified>
</cp:coreProperties>
</file>